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015" activeTab="0"/>
  </bookViews>
  <sheets>
    <sheet name="Econometric Peak Forecast_p32" sheetId="1" r:id="rId1"/>
    <sheet name="Econometric Energy Forecast_p33" sheetId="2" r:id="rId2"/>
    <sheet name="Seasonal Cap. Need Table_p34" sheetId="3" r:id="rId3"/>
  </sheets>
  <definedNames/>
  <calcPr fullCalcOnLoad="1"/>
</workbook>
</file>

<file path=xl/sharedStrings.xml><?xml version="1.0" encoding="utf-8"?>
<sst xmlns="http://schemas.openxmlformats.org/spreadsheetml/2006/main" count="31" uniqueCount="21">
  <si>
    <t>Summer</t>
  </si>
  <si>
    <t>Winter</t>
  </si>
  <si>
    <t>Reserve Margin</t>
  </si>
  <si>
    <t>Expected Outlook</t>
  </si>
  <si>
    <t>Projected Seasonal Capacity Need: Expected Outlook vs. Expected +150MW Outlook</t>
  </si>
  <si>
    <t>Minnesota Power projected capacity need in MW - surplus (+) / deficit (-)</t>
  </si>
  <si>
    <t>Additional 150 MW</t>
  </si>
  <si>
    <t>Source: AFR2011</t>
  </si>
  <si>
    <t>Year</t>
  </si>
  <si>
    <t>AFR Case:</t>
  </si>
  <si>
    <t>Wholesale Industrial Customer Addition Scenario</t>
  </si>
  <si>
    <t>Wholesale Industrial Customer Addition Scenario + 150 MW</t>
  </si>
  <si>
    <t>Source: AFR 2011</t>
  </si>
  <si>
    <t>Wholesale Customer Addition</t>
  </si>
  <si>
    <t>Wholesale Customer Addition Forecast + 150 MW</t>
  </si>
  <si>
    <t>Wholesale Customer Addition Forecast</t>
  </si>
  <si>
    <t>Econometric Peak Demand Forecast</t>
  </si>
  <si>
    <t>Econometric Energy Forecast (Includes Transmission Losses)</t>
  </si>
  <si>
    <t>GWh</t>
  </si>
  <si>
    <t>MW</t>
  </si>
  <si>
    <t>Table 1: Projected Seasonal Capacity Need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</si>
</sst>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000_);_(* \(#,##0.0000\);_(* &quot;-&quot;????_);_(@_)"/>
    <numFmt numFmtId="167" formatCode="0.0000000000000"/>
    <numFmt numFmtId="168" formatCode="0.00000000000000"/>
    <numFmt numFmtId="169" formatCode="0.000000000000"/>
    <numFmt numFmtId="170" formatCode="0.00000000000"/>
    <numFmt numFmtId="171" formatCode="0.0000000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sz val="7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right"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0" fontId="0" fillId="0" borderId="0" xfId="0" applyNumberFormat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0" xfId="42" applyNumberFormat="1" applyFont="1" applyFill="1" applyBorder="1" applyAlignment="1">
      <alignment horizontal="center"/>
    </xf>
    <xf numFmtId="3" fontId="0" fillId="0" borderId="10" xfId="42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0" fontId="0" fillId="0" borderId="0" xfId="57" applyFont="1">
      <alignment/>
      <protection/>
    </xf>
    <xf numFmtId="0" fontId="0" fillId="0" borderId="17" xfId="57" applyFont="1" applyBorder="1" applyAlignment="1">
      <alignment horizontal="center" wrapText="1"/>
      <protection/>
    </xf>
    <xf numFmtId="0" fontId="0" fillId="0" borderId="0" xfId="57" applyFill="1">
      <alignment/>
      <protection/>
    </xf>
    <xf numFmtId="3" fontId="0" fillId="0" borderId="0" xfId="57" applyNumberFormat="1" applyFill="1" applyAlignment="1">
      <alignment horizontal="center"/>
      <protection/>
    </xf>
    <xf numFmtId="3" fontId="0" fillId="0" borderId="0" xfId="57" applyNumberFormat="1" applyAlignment="1">
      <alignment horizontal="center"/>
      <protection/>
    </xf>
    <xf numFmtId="0" fontId="0" fillId="0" borderId="17" xfId="57" applyBorder="1" applyAlignment="1">
      <alignment horizontal="center"/>
      <protection/>
    </xf>
    <xf numFmtId="0" fontId="0" fillId="0" borderId="0" xfId="0" applyFont="1" applyAlignment="1">
      <alignment wrapText="1"/>
    </xf>
    <xf numFmtId="0" fontId="5" fillId="0" borderId="0" xfId="0" applyFont="1" applyAlignment="1">
      <alignment/>
    </xf>
    <xf numFmtId="1" fontId="0" fillId="0" borderId="18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10" borderId="0" xfId="0" applyFont="1" applyFill="1" applyAlignment="1">
      <alignment horizontal="center" wrapText="1"/>
    </xf>
    <xf numFmtId="0" fontId="0" fillId="10" borderId="0" xfId="0" applyFill="1" applyAlignment="1">
      <alignment horizontal="center" wrapText="1"/>
    </xf>
    <xf numFmtId="0" fontId="0" fillId="11" borderId="0" xfId="0" applyFont="1" applyFill="1" applyAlignment="1">
      <alignment horizontal="center" wrapText="1"/>
    </xf>
    <xf numFmtId="0" fontId="0" fillId="11" borderId="0" xfId="0" applyFill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Summer Peak Demand Forecast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0375"/>
          <c:w val="0.9375"/>
          <c:h val="0.81225"/>
        </c:manualLayout>
      </c:layout>
      <c:lineChart>
        <c:grouping val="standard"/>
        <c:varyColors val="0"/>
        <c:ser>
          <c:idx val="0"/>
          <c:order val="0"/>
          <c:tx>
            <c:v>Wholesale Customer Addition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'Econometric Peak Forecast_p32'!$A$7:$A$29</c:f>
              <c:numCache/>
            </c:numRef>
          </c:cat>
          <c:val>
            <c:numRef>
              <c:f>'Econometric Peak Forecast_p32'!$B$7:$B$29</c:f>
              <c:numCache/>
            </c:numRef>
          </c:val>
          <c:smooth val="0"/>
        </c:ser>
        <c:ser>
          <c:idx val="1"/>
          <c:order val="1"/>
          <c:tx>
            <c:v>Wholesale Customer Addition Forecast + 150 MW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'Econometric Peak Forecast_p32'!$A$7:$A$29</c:f>
              <c:numCache/>
            </c:numRef>
          </c:cat>
          <c:val>
            <c:numRef>
              <c:f>'Econometric Peak Forecast_p32'!$D$7:$D$29</c:f>
              <c:numCache/>
            </c:numRef>
          </c:val>
          <c:smooth val="0"/>
        </c:ser>
        <c:marker val="1"/>
        <c:axId val="36060902"/>
        <c:axId val="56112663"/>
      </c:lineChart>
      <c:catAx>
        <c:axId val="3606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12663"/>
        <c:crosses val="autoZero"/>
        <c:auto val="1"/>
        <c:lblOffset val="100"/>
        <c:tickLblSkip val="1"/>
        <c:noMultiLvlLbl val="0"/>
      </c:catAx>
      <c:valAx>
        <c:axId val="56112663"/>
        <c:scaling>
          <c:orientation val="minMax"/>
          <c:max val="22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6090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325"/>
          <c:y val="0.93875"/>
          <c:w val="0.717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Econometric Energy Forecast + Transmission Losses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10125"/>
          <c:w val="0.928"/>
          <c:h val="0.83775"/>
        </c:manualLayout>
      </c:layout>
      <c:lineChart>
        <c:grouping val="standard"/>
        <c:varyColors val="0"/>
        <c:ser>
          <c:idx val="0"/>
          <c:order val="0"/>
          <c:tx>
            <c:v>Wholesale Customer Addition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'Econometric Energy Forecast_p33'!$A$5:$A$27</c:f>
              <c:numCache/>
            </c:numRef>
          </c:cat>
          <c:val>
            <c:numRef>
              <c:f>'Econometric Energy Forecast_p33'!$B$5:$B$27</c:f>
              <c:numCache/>
            </c:numRef>
          </c:val>
          <c:smooth val="0"/>
        </c:ser>
        <c:ser>
          <c:idx val="1"/>
          <c:order val="1"/>
          <c:tx>
            <c:v>Wholesale Customer Addition Forecast + 150 MW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'Econometric Energy Forecast_p33'!$A$5:$A$27</c:f>
              <c:numCache/>
            </c:numRef>
          </c:cat>
          <c:val>
            <c:numRef>
              <c:f>'Econometric Energy Forecast_p33'!$C$5:$C$27</c:f>
              <c:numCache/>
            </c:numRef>
          </c:val>
          <c:smooth val="0"/>
        </c:ser>
        <c:marker val="1"/>
        <c:axId val="35251920"/>
        <c:axId val="48831825"/>
      </c:lineChart>
      <c:catAx>
        <c:axId val="35251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31825"/>
        <c:crosses val="autoZero"/>
        <c:auto val="1"/>
        <c:lblOffset val="100"/>
        <c:tickLblSkip val="1"/>
        <c:noMultiLvlLbl val="0"/>
      </c:catAx>
      <c:valAx>
        <c:axId val="48831825"/>
        <c:scaling>
          <c:orientation val="minMax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GWh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5192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325"/>
          <c:y val="0.9385"/>
          <c:w val="0.7407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</xdr:row>
      <xdr:rowOff>161925</xdr:rowOff>
    </xdr:from>
    <xdr:to>
      <xdr:col>17</xdr:col>
      <xdr:colOff>104775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5657850" y="809625"/>
        <a:ext cx="64960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3</xdr:row>
      <xdr:rowOff>142875</xdr:rowOff>
    </xdr:from>
    <xdr:to>
      <xdr:col>15</xdr:col>
      <xdr:colOff>104775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4581525" y="628650"/>
        <a:ext cx="62960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14.421875" style="0" customWidth="1"/>
    <col min="2" max="5" width="13.7109375" style="1" customWidth="1"/>
    <col min="6" max="6" width="10.8515625" style="0" customWidth="1"/>
  </cols>
  <sheetData>
    <row r="1" ht="12.75">
      <c r="A1" s="21" t="s">
        <v>16</v>
      </c>
    </row>
    <row r="2" ht="12.75">
      <c r="A2" s="5" t="s">
        <v>12</v>
      </c>
    </row>
    <row r="5" spans="1:5" s="2" customFormat="1" ht="27.75" customHeight="1">
      <c r="A5" s="30" t="s">
        <v>19</v>
      </c>
      <c r="B5" s="37" t="s">
        <v>15</v>
      </c>
      <c r="C5" s="38"/>
      <c r="D5" s="37" t="s">
        <v>14</v>
      </c>
      <c r="E5" s="38"/>
    </row>
    <row r="6" spans="1:5" ht="12.75">
      <c r="A6" s="20" t="s">
        <v>8</v>
      </c>
      <c r="B6" s="14" t="s">
        <v>0</v>
      </c>
      <c r="C6" s="14" t="s">
        <v>1</v>
      </c>
      <c r="D6" s="14" t="s">
        <v>0</v>
      </c>
      <c r="E6" s="14" t="s">
        <v>1</v>
      </c>
    </row>
    <row r="7" spans="1:5" ht="12.75">
      <c r="A7" s="19">
        <v>2012</v>
      </c>
      <c r="B7" s="16">
        <v>1564.474</v>
      </c>
      <c r="C7" s="17">
        <v>1632.0734574418916</v>
      </c>
      <c r="D7" s="4">
        <f>B7</f>
        <v>1564.474</v>
      </c>
      <c r="E7" s="4">
        <f>C7</f>
        <v>1632.0734574418916</v>
      </c>
    </row>
    <row r="8" spans="1:5" ht="12.75">
      <c r="A8" s="19">
        <v>2013</v>
      </c>
      <c r="B8" s="16">
        <v>1650.964919797899</v>
      </c>
      <c r="C8" s="17">
        <v>1719.9650236799303</v>
      </c>
      <c r="D8" s="4">
        <f aca="true" t="shared" si="0" ref="D8:D14">B8</f>
        <v>1650.964919797899</v>
      </c>
      <c r="E8" s="4">
        <f aca="true" t="shared" si="1" ref="E8:E14">C8</f>
        <v>1719.9650236799303</v>
      </c>
    </row>
    <row r="9" spans="1:5" ht="12.75">
      <c r="A9" s="19">
        <v>2014</v>
      </c>
      <c r="B9" s="16">
        <v>1701.972466164148</v>
      </c>
      <c r="C9" s="17">
        <v>1750.7671679757223</v>
      </c>
      <c r="D9" s="4">
        <f t="shared" si="0"/>
        <v>1701.972466164148</v>
      </c>
      <c r="E9" s="4">
        <f t="shared" si="1"/>
        <v>1750.7671679757223</v>
      </c>
    </row>
    <row r="10" spans="1:5" ht="12.75">
      <c r="A10" s="19">
        <v>2015</v>
      </c>
      <c r="B10" s="16">
        <v>1719.217</v>
      </c>
      <c r="C10" s="17">
        <v>1764.503</v>
      </c>
      <c r="D10" s="4">
        <f t="shared" si="0"/>
        <v>1719.217</v>
      </c>
      <c r="E10" s="4">
        <f t="shared" si="1"/>
        <v>1764.503</v>
      </c>
    </row>
    <row r="11" spans="1:5" ht="12.75">
      <c r="A11" s="19">
        <v>2016</v>
      </c>
      <c r="B11" s="16">
        <v>1732.725</v>
      </c>
      <c r="C11" s="17">
        <v>1778.383</v>
      </c>
      <c r="D11" s="4">
        <f t="shared" si="0"/>
        <v>1732.725</v>
      </c>
      <c r="E11" s="4">
        <f t="shared" si="1"/>
        <v>1778.383</v>
      </c>
    </row>
    <row r="12" spans="1:5" ht="12.75">
      <c r="A12" s="19">
        <v>2017</v>
      </c>
      <c r="B12" s="16">
        <v>1745.77</v>
      </c>
      <c r="C12" s="17">
        <v>1791.466</v>
      </c>
      <c r="D12" s="4">
        <f t="shared" si="0"/>
        <v>1745.77</v>
      </c>
      <c r="E12" s="4">
        <f t="shared" si="1"/>
        <v>1791.466</v>
      </c>
    </row>
    <row r="13" spans="1:5" ht="12.75">
      <c r="A13" s="19">
        <v>2018</v>
      </c>
      <c r="B13" s="16">
        <v>1758.957</v>
      </c>
      <c r="C13" s="17">
        <v>1804.37</v>
      </c>
      <c r="D13" s="4">
        <f t="shared" si="0"/>
        <v>1758.957</v>
      </c>
      <c r="E13" s="4">
        <f t="shared" si="1"/>
        <v>1804.37</v>
      </c>
    </row>
    <row r="14" spans="1:5" ht="12.75">
      <c r="A14" s="19">
        <v>2019</v>
      </c>
      <c r="B14" s="16">
        <v>1771.492</v>
      </c>
      <c r="C14" s="18">
        <v>1816.251</v>
      </c>
      <c r="D14" s="4">
        <f t="shared" si="0"/>
        <v>1771.492</v>
      </c>
      <c r="E14" s="4">
        <f t="shared" si="1"/>
        <v>1816.251</v>
      </c>
    </row>
    <row r="15" spans="1:5" ht="12.75">
      <c r="A15" s="19">
        <v>2020</v>
      </c>
      <c r="B15" s="16">
        <v>1783.586</v>
      </c>
      <c r="C15" s="17">
        <v>1828.377</v>
      </c>
      <c r="D15" s="4">
        <f>B15+150</f>
        <v>1933.586</v>
      </c>
      <c r="E15" s="4">
        <f>C15+150</f>
        <v>1978.377</v>
      </c>
    </row>
    <row r="16" spans="1:5" ht="12.75">
      <c r="A16" s="19">
        <v>2021</v>
      </c>
      <c r="B16" s="16">
        <v>1796.029</v>
      </c>
      <c r="C16" s="17">
        <v>1840.605</v>
      </c>
      <c r="D16" s="4">
        <f aca="true" t="shared" si="2" ref="D16:D29">B16+150</f>
        <v>1946.029</v>
      </c>
      <c r="E16" s="4">
        <f aca="true" t="shared" si="3" ref="E16:E29">C16+150</f>
        <v>1990.605</v>
      </c>
    </row>
    <row r="17" spans="1:5" ht="12.75">
      <c r="A17" s="19">
        <v>2022</v>
      </c>
      <c r="B17" s="16">
        <v>1808.317</v>
      </c>
      <c r="C17" s="17">
        <v>1852.737</v>
      </c>
      <c r="D17" s="4">
        <f t="shared" si="2"/>
        <v>1958.317</v>
      </c>
      <c r="E17" s="4">
        <f t="shared" si="3"/>
        <v>2002.737</v>
      </c>
    </row>
    <row r="18" spans="1:5" ht="12.75">
      <c r="A18" s="19">
        <v>2023</v>
      </c>
      <c r="B18" s="16">
        <v>1820.549</v>
      </c>
      <c r="C18" s="17">
        <v>1865.463</v>
      </c>
      <c r="D18" s="4">
        <f t="shared" si="2"/>
        <v>1970.549</v>
      </c>
      <c r="E18" s="4">
        <f t="shared" si="3"/>
        <v>2015.463</v>
      </c>
    </row>
    <row r="19" spans="1:5" ht="12.75">
      <c r="A19" s="19">
        <v>2024</v>
      </c>
      <c r="B19" s="16">
        <v>1833.495</v>
      </c>
      <c r="C19" s="17">
        <v>1878.615</v>
      </c>
      <c r="D19" s="4">
        <f t="shared" si="2"/>
        <v>1983.495</v>
      </c>
      <c r="E19" s="4">
        <f t="shared" si="3"/>
        <v>2028.615</v>
      </c>
    </row>
    <row r="20" spans="1:5" ht="12.75">
      <c r="A20" s="19">
        <v>2025</v>
      </c>
      <c r="B20" s="16">
        <v>1846.374</v>
      </c>
      <c r="C20" s="18">
        <v>1890.72925</v>
      </c>
      <c r="D20" s="4">
        <f t="shared" si="2"/>
        <v>1996.374</v>
      </c>
      <c r="E20" s="4">
        <f t="shared" si="3"/>
        <v>2040.72925</v>
      </c>
    </row>
    <row r="21" spans="1:5" ht="12.75">
      <c r="A21" s="19">
        <v>2026</v>
      </c>
      <c r="B21" s="16">
        <v>1858.996625</v>
      </c>
      <c r="C21" s="18">
        <v>1903.351875</v>
      </c>
      <c r="D21" s="4">
        <f t="shared" si="2"/>
        <v>2008.996625</v>
      </c>
      <c r="E21" s="4">
        <f t="shared" si="3"/>
        <v>2053.3518750000003</v>
      </c>
    </row>
    <row r="22" spans="1:5" ht="12.75">
      <c r="A22" s="19">
        <v>2027</v>
      </c>
      <c r="B22" s="16">
        <v>1871.61925</v>
      </c>
      <c r="C22" s="18">
        <v>1915.9745</v>
      </c>
      <c r="D22" s="4">
        <f t="shared" si="2"/>
        <v>2021.61925</v>
      </c>
      <c r="E22" s="4">
        <f t="shared" si="3"/>
        <v>2065.9745000000003</v>
      </c>
    </row>
    <row r="23" spans="1:5" ht="12.75">
      <c r="A23" s="19">
        <v>2028</v>
      </c>
      <c r="B23" s="16">
        <v>1884.241875</v>
      </c>
      <c r="C23" s="18">
        <v>1928.597125</v>
      </c>
      <c r="D23" s="4">
        <f t="shared" si="2"/>
        <v>2034.241875</v>
      </c>
      <c r="E23" s="4">
        <f t="shared" si="3"/>
        <v>2078.5971250000002</v>
      </c>
    </row>
    <row r="24" spans="1:5" ht="12.75">
      <c r="A24" s="19">
        <v>2029</v>
      </c>
      <c r="B24" s="16">
        <v>1896.8645</v>
      </c>
      <c r="C24" s="18">
        <v>1941.21975</v>
      </c>
      <c r="D24" s="4">
        <f>B24+150</f>
        <v>2046.8645</v>
      </c>
      <c r="E24" s="4">
        <f>C24+150</f>
        <v>2091.21975</v>
      </c>
    </row>
    <row r="25" spans="1:5" ht="12.75">
      <c r="A25" s="19">
        <v>2030</v>
      </c>
      <c r="B25" s="16">
        <v>1909.4871249999999</v>
      </c>
      <c r="C25" s="18">
        <v>1953.842375</v>
      </c>
      <c r="D25" s="4">
        <f t="shared" si="2"/>
        <v>2059.4871249999997</v>
      </c>
      <c r="E25" s="4">
        <f t="shared" si="3"/>
        <v>2103.842375</v>
      </c>
    </row>
    <row r="26" spans="1:5" ht="12.75">
      <c r="A26" s="19">
        <v>2031</v>
      </c>
      <c r="B26" s="16">
        <v>1922.1097499999998</v>
      </c>
      <c r="C26" s="18">
        <v>1966.465</v>
      </c>
      <c r="D26" s="4">
        <f t="shared" si="2"/>
        <v>2072.1097499999996</v>
      </c>
      <c r="E26" s="4">
        <f t="shared" si="3"/>
        <v>2116.465</v>
      </c>
    </row>
    <row r="27" spans="1:5" ht="12.75">
      <c r="A27" s="19">
        <v>2032</v>
      </c>
      <c r="B27" s="4">
        <v>1934.7323749999998</v>
      </c>
      <c r="C27" s="18">
        <v>1979.087625</v>
      </c>
      <c r="D27" s="4">
        <f t="shared" si="2"/>
        <v>2084.7323749999996</v>
      </c>
      <c r="E27" s="4">
        <f t="shared" si="3"/>
        <v>2129.087625</v>
      </c>
    </row>
    <row r="28" spans="1:5" ht="12.75">
      <c r="A28" s="14">
        <v>2033</v>
      </c>
      <c r="B28" s="4">
        <v>1947.355</v>
      </c>
      <c r="C28" s="18">
        <v>1991.7102499999999</v>
      </c>
      <c r="D28" s="4">
        <f t="shared" si="2"/>
        <v>2097.355</v>
      </c>
      <c r="E28" s="4">
        <f t="shared" si="3"/>
        <v>2141.71025</v>
      </c>
    </row>
    <row r="29" spans="1:5" ht="12.75">
      <c r="A29" s="14">
        <v>2034</v>
      </c>
      <c r="B29" s="4">
        <v>1959.9776249999998</v>
      </c>
      <c r="C29" s="18">
        <v>2004.3328749999998</v>
      </c>
      <c r="D29" s="4">
        <f t="shared" si="2"/>
        <v>2109.9776249999995</v>
      </c>
      <c r="E29" s="4">
        <f t="shared" si="3"/>
        <v>2154.332875</v>
      </c>
    </row>
    <row r="32" spans="1:2" ht="12.75">
      <c r="A32" t="s">
        <v>2</v>
      </c>
      <c r="B32" s="15">
        <v>0.1206</v>
      </c>
    </row>
  </sheetData>
  <sheetProtection/>
  <mergeCells count="2">
    <mergeCell ref="B5:C5"/>
    <mergeCell ref="D5:E5"/>
  </mergeCells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zoomScalePageLayoutView="0" workbookViewId="0" topLeftCell="A1">
      <selection activeCell="D22" sqref="D22"/>
    </sheetView>
  </sheetViews>
  <sheetFormatPr defaultColWidth="8.8515625" defaultRowHeight="12.75"/>
  <cols>
    <col min="1" max="1" width="14.421875" style="22" customWidth="1"/>
    <col min="2" max="3" width="19.421875" style="23" customWidth="1"/>
    <col min="4" max="4" width="10.8515625" style="22" customWidth="1"/>
    <col min="5" max="16384" width="8.8515625" style="22" customWidth="1"/>
  </cols>
  <sheetData>
    <row r="1" ht="12.75">
      <c r="A1" s="22" t="s">
        <v>17</v>
      </c>
    </row>
    <row r="2" ht="12.75">
      <c r="A2" s="24" t="s">
        <v>7</v>
      </c>
    </row>
    <row r="3" ht="12.75">
      <c r="A3" s="24"/>
    </row>
    <row r="4" spans="1:3" ht="38.25">
      <c r="A4" s="29" t="s">
        <v>18</v>
      </c>
      <c r="B4" s="25" t="s">
        <v>13</v>
      </c>
      <c r="C4" s="25" t="s">
        <v>14</v>
      </c>
    </row>
    <row r="5" spans="1:3" ht="12.75">
      <c r="A5" s="26">
        <v>2012</v>
      </c>
      <c r="B5" s="27">
        <v>11718.697265625</v>
      </c>
      <c r="C5" s="28">
        <v>11718.697265625</v>
      </c>
    </row>
    <row r="6" spans="1:3" ht="12.75">
      <c r="A6" s="26">
        <v>2013</v>
      </c>
      <c r="B6" s="27">
        <v>12359.9873046875</v>
      </c>
      <c r="C6" s="28">
        <v>12359.9873046875</v>
      </c>
    </row>
    <row r="7" spans="1:3" ht="12.75">
      <c r="A7" s="26">
        <v>2014</v>
      </c>
      <c r="B7" s="27">
        <v>12851.841796875</v>
      </c>
      <c r="C7" s="28">
        <v>12851.841796875</v>
      </c>
    </row>
    <row r="8" spans="1:3" ht="12.75">
      <c r="A8" s="26">
        <v>2015</v>
      </c>
      <c r="B8" s="27">
        <v>13005.23046875</v>
      </c>
      <c r="C8" s="28">
        <v>13005.23046875</v>
      </c>
    </row>
    <row r="9" spans="1:3" ht="12.75">
      <c r="A9" s="26">
        <v>2016</v>
      </c>
      <c r="B9" s="27">
        <v>13129.7216796875</v>
      </c>
      <c r="C9" s="28">
        <v>13129.7216796875</v>
      </c>
    </row>
    <row r="10" spans="1:3" ht="12.75">
      <c r="A10" s="26">
        <v>2017</v>
      </c>
      <c r="B10" s="27">
        <v>13205.0703125</v>
      </c>
      <c r="C10" s="28">
        <v>13205.0703125</v>
      </c>
    </row>
    <row r="11" spans="1:3" ht="12.75">
      <c r="A11" s="26">
        <v>2018</v>
      </c>
      <c r="B11" s="27">
        <v>13298.857421875</v>
      </c>
      <c r="C11" s="28">
        <v>13298.857421875</v>
      </c>
    </row>
    <row r="12" spans="1:3" ht="12.75">
      <c r="A12" s="26">
        <v>2019</v>
      </c>
      <c r="B12" s="27">
        <v>13386.1396484375</v>
      </c>
      <c r="C12" s="28">
        <v>13386.1396484375</v>
      </c>
    </row>
    <row r="13" spans="1:3" ht="12.75">
      <c r="A13" s="26">
        <v>2020</v>
      </c>
      <c r="B13" s="27">
        <v>13488.0390625</v>
      </c>
      <c r="C13" s="28">
        <v>14805.638916015625</v>
      </c>
    </row>
    <row r="14" spans="1:3" ht="12.75">
      <c r="A14" s="26">
        <v>2021</v>
      </c>
      <c r="B14" s="27">
        <v>13550.6396484375</v>
      </c>
      <c r="C14" s="28">
        <v>14864.639526367188</v>
      </c>
    </row>
    <row r="15" spans="1:3" ht="12.75">
      <c r="A15" s="26">
        <v>2022</v>
      </c>
      <c r="B15" s="27">
        <v>13633.48046875</v>
      </c>
      <c r="C15" s="28">
        <v>14947.480346679688</v>
      </c>
    </row>
    <row r="16" spans="1:3" ht="12.75">
      <c r="A16" s="26">
        <v>2023</v>
      </c>
      <c r="B16" s="27">
        <v>13717.037109375</v>
      </c>
      <c r="C16" s="28">
        <v>15031.036987304688</v>
      </c>
    </row>
    <row r="17" spans="1:3" ht="12.75">
      <c r="A17" s="26">
        <v>2024</v>
      </c>
      <c r="B17" s="27">
        <v>13829.7109375</v>
      </c>
      <c r="C17" s="28">
        <v>15147.310791015625</v>
      </c>
    </row>
    <row r="18" spans="1:3" ht="12.75">
      <c r="A18" s="26">
        <v>2025</v>
      </c>
      <c r="B18" s="27">
        <v>13900.0205078125</v>
      </c>
      <c r="C18" s="28">
        <v>15214.020385742188</v>
      </c>
    </row>
    <row r="19" spans="1:3" ht="12.75">
      <c r="A19" s="26">
        <v>2026</v>
      </c>
      <c r="B19" s="27">
        <v>13988.55078125</v>
      </c>
      <c r="C19" s="28">
        <v>15302.550659179688</v>
      </c>
    </row>
    <row r="20" spans="1:3" ht="12.75">
      <c r="A20" s="26">
        <v>2027</v>
      </c>
      <c r="B20" s="27">
        <v>14073.8291015625</v>
      </c>
      <c r="C20" s="28">
        <v>15387.828979492188</v>
      </c>
    </row>
    <row r="21" spans="1:3" ht="12.75">
      <c r="A21" s="26">
        <v>2028</v>
      </c>
      <c r="B21" s="27">
        <v>14181.5439453125</v>
      </c>
      <c r="C21" s="28">
        <v>15499.143798828125</v>
      </c>
    </row>
    <row r="22" spans="1:3" ht="12.75">
      <c r="A22" s="26">
        <v>2029</v>
      </c>
      <c r="B22" s="27">
        <v>14247.7099609375</v>
      </c>
      <c r="C22" s="28">
        <v>15561.709838867188</v>
      </c>
    </row>
    <row r="23" spans="1:3" ht="12.75">
      <c r="A23" s="26">
        <v>2030</v>
      </c>
      <c r="B23" s="27">
        <v>14333.3203125</v>
      </c>
      <c r="C23" s="28">
        <v>15647.320190429688</v>
      </c>
    </row>
    <row r="24" spans="1:3" ht="12.75">
      <c r="A24" s="26">
        <v>2031</v>
      </c>
      <c r="B24" s="27">
        <v>14417.669921875</v>
      </c>
      <c r="C24" s="28">
        <v>15731.669799804688</v>
      </c>
    </row>
    <row r="25" spans="1:3" ht="12.75">
      <c r="A25" s="26">
        <v>2032</v>
      </c>
      <c r="B25" s="28">
        <v>14528.1513671875</v>
      </c>
      <c r="C25" s="28">
        <v>15845.751220703125</v>
      </c>
    </row>
    <row r="26" spans="1:3" ht="12.75">
      <c r="A26" s="22">
        <v>2033</v>
      </c>
      <c r="B26" s="28">
        <v>14596.2412109375</v>
      </c>
      <c r="C26" s="28">
        <v>15910.241088867188</v>
      </c>
    </row>
    <row r="27" spans="1:3" ht="12.75">
      <c r="A27" s="22">
        <v>2034</v>
      </c>
      <c r="B27" s="28">
        <v>14683.2392578125</v>
      </c>
      <c r="C27" s="28">
        <v>15997.239135742188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25.28125" style="0" customWidth="1"/>
    <col min="2" max="3" width="15.00390625" style="0" customWidth="1"/>
    <col min="4" max="5" width="14.8515625" style="0" customWidth="1"/>
  </cols>
  <sheetData>
    <row r="1" ht="12.75">
      <c r="A1" s="5" t="s">
        <v>4</v>
      </c>
    </row>
    <row r="2" ht="12.75">
      <c r="A2" s="5" t="s">
        <v>7</v>
      </c>
    </row>
    <row r="3" ht="12.75">
      <c r="A3" s="5"/>
    </row>
    <row r="4" ht="12.75">
      <c r="A4" s="31" t="s">
        <v>20</v>
      </c>
    </row>
    <row r="5" ht="12.75">
      <c r="A5" s="31"/>
    </row>
    <row r="6" spans="1:5" ht="30" customHeight="1">
      <c r="A6" s="13" t="s">
        <v>9</v>
      </c>
      <c r="B6" s="43" t="s">
        <v>10</v>
      </c>
      <c r="C6" s="44"/>
      <c r="D6" s="45" t="s">
        <v>11</v>
      </c>
      <c r="E6" s="46"/>
    </row>
    <row r="7" ht="13.5" thickBot="1">
      <c r="A7" s="5" t="s">
        <v>19</v>
      </c>
    </row>
    <row r="8" spans="1:5" ht="30" customHeight="1">
      <c r="A8" s="9"/>
      <c r="B8" s="41" t="s">
        <v>3</v>
      </c>
      <c r="C8" s="42"/>
      <c r="D8" s="41" t="s">
        <v>6</v>
      </c>
      <c r="E8" s="42"/>
    </row>
    <row r="9" spans="1:5" s="2" customFormat="1" ht="12.75">
      <c r="A9" s="10" t="s">
        <v>8</v>
      </c>
      <c r="B9" s="8" t="s">
        <v>0</v>
      </c>
      <c r="C9" s="7" t="s">
        <v>1</v>
      </c>
      <c r="D9" s="6" t="s">
        <v>0</v>
      </c>
      <c r="E9" s="7" t="s">
        <v>1</v>
      </c>
    </row>
    <row r="10" spans="1:7" ht="31.5" customHeight="1">
      <c r="A10" s="11">
        <v>2020</v>
      </c>
      <c r="B10" s="32">
        <v>-181.84364401439825</v>
      </c>
      <c r="C10" s="33">
        <f>B10-(('Econometric Peak Forecast_p32'!C15-'Econometric Peak Forecast_p32'!B15)*(1+'Econometric Peak Forecast_p32'!$B$32))</f>
        <v>-232.03643861439818</v>
      </c>
      <c r="D10" s="16">
        <v>-349.93364401439817</v>
      </c>
      <c r="E10" s="33">
        <f>D10-(('Econometric Peak Forecast_p32'!E15-'Econometric Peak Forecast_p32'!D15)*(1+'Econometric Peak Forecast_p32'!$B$32))</f>
        <v>-400.1264386143981</v>
      </c>
      <c r="G10" s="3"/>
    </row>
    <row r="11" spans="1:5" ht="12.75">
      <c r="A11" s="11">
        <v>2021</v>
      </c>
      <c r="B11" s="32">
        <v>-195.26616503157857</v>
      </c>
      <c r="C11" s="33">
        <f>B11-(('Econometric Peak Forecast_p32'!C16-'Econometric Peak Forecast_p32'!B16)*(1+'Econometric Peak Forecast_p32'!$B$32))</f>
        <v>-245.21803063157859</v>
      </c>
      <c r="D11" s="16">
        <v>-363.35616503157826</v>
      </c>
      <c r="E11" s="33">
        <f>D11-(('Econometric Peak Forecast_p32'!E16-'Econometric Peak Forecast_p32'!D16)*(1+'Econometric Peak Forecast_p32'!$B$32))</f>
        <v>-413.3080306315783</v>
      </c>
    </row>
    <row r="12" spans="1:5" ht="12.75">
      <c r="A12" s="11">
        <v>2022</v>
      </c>
      <c r="B12" s="32">
        <v>-228.83610088333626</v>
      </c>
      <c r="C12" s="33">
        <f>B12-(('Econometric Peak Forecast_p32'!C17-'Econometric Peak Forecast_p32'!B17)*(1+'Econometric Peak Forecast_p32'!$B$32))</f>
        <v>-278.61315288333634</v>
      </c>
      <c r="D12" s="16">
        <v>-396.9261008833364</v>
      </c>
      <c r="E12" s="33">
        <f>D12-(('Econometric Peak Forecast_p32'!E17-'Econometric Peak Forecast_p32'!D17)*(1+'Econometric Peak Forecast_p32'!$B$32))</f>
        <v>-446.7031528833365</v>
      </c>
    </row>
    <row r="13" spans="1:5" ht="12.75">
      <c r="A13" s="11">
        <v>2023</v>
      </c>
      <c r="B13" s="32">
        <v>-262.34328694979126</v>
      </c>
      <c r="C13" s="33">
        <f>B13-(('Econometric Peak Forecast_p32'!C18-'Econometric Peak Forecast_p32'!B18)*(1+'Econometric Peak Forecast_p32'!$B$32))</f>
        <v>-312.67391534979123</v>
      </c>
      <c r="D13" s="16">
        <v>-430.4332869497912</v>
      </c>
      <c r="E13" s="33">
        <f>D13-(('Econometric Peak Forecast_p32'!E18-'Econometric Peak Forecast_p32'!D18)*(1+'Econometric Peak Forecast_p32'!$B$32))</f>
        <v>-480.76391534979115</v>
      </c>
    </row>
    <row r="14" spans="1:5" ht="12.75">
      <c r="A14" s="11">
        <v>2024</v>
      </c>
      <c r="B14" s="32">
        <v>-296.65058141624627</v>
      </c>
      <c r="C14" s="33">
        <f>B14-(('Econometric Peak Forecast_p32'!C19-'Econometric Peak Forecast_p32'!B19)*(1+'Econometric Peak Forecast_p32'!$B$32))</f>
        <v>-347.2120534162464</v>
      </c>
      <c r="D14" s="16">
        <v>-464.7405814162462</v>
      </c>
      <c r="E14" s="33">
        <f>D14-(('Econometric Peak Forecast_p32'!E19-'Econometric Peak Forecast_p32'!D19)*(1+'Econometric Peak Forecast_p32'!$B$32))</f>
        <v>-515.3020534162463</v>
      </c>
    </row>
    <row r="15" spans="1:5" ht="12.75">
      <c r="A15" s="11">
        <v>2025</v>
      </c>
      <c r="B15" s="32">
        <v>-309.88278233126107</v>
      </c>
      <c r="C15" s="33">
        <f>B15-(('Econometric Peak Forecast_p32'!C20-'Econometric Peak Forecast_p32'!B20)*(1+'Econometric Peak Forecast_p32'!$B$32))</f>
        <v>-359.58727548126114</v>
      </c>
      <c r="D15" s="16">
        <v>-477.972782331261</v>
      </c>
      <c r="E15" s="33">
        <f>D15-(('Econometric Peak Forecast_p32'!E20-'Econometric Peak Forecast_p32'!D20)*(1+'Econometric Peak Forecast_p32'!$B$32))</f>
        <v>-527.6772754812611</v>
      </c>
    </row>
    <row r="16" spans="1:5" ht="12.75">
      <c r="A16" s="11">
        <v>2026</v>
      </c>
      <c r="B16" s="32">
        <v>-343.82770277271607</v>
      </c>
      <c r="C16" s="33">
        <f>B16-(('Econometric Peak Forecast_p32'!C21-'Econometric Peak Forecast_p32'!B21)*(1+'Econometric Peak Forecast_p32'!$B$32))</f>
        <v>-393.53219592271614</v>
      </c>
      <c r="D16" s="16">
        <v>-511.917702772716</v>
      </c>
      <c r="E16" s="33">
        <f>D16-(('Econometric Peak Forecast_p32'!E21-'Econometric Peak Forecast_p32'!D21)*(1+'Econometric Peak Forecast_p32'!$B$32))</f>
        <v>-561.6221959227163</v>
      </c>
    </row>
    <row r="17" spans="1:5" ht="12.75">
      <c r="A17" s="11">
        <v>2027</v>
      </c>
      <c r="B17" s="32">
        <v>-357.9726163477162</v>
      </c>
      <c r="C17" s="33">
        <f>B17-(('Econometric Peak Forecast_p32'!C22-'Econometric Peak Forecast_p32'!B22)*(1+'Econometric Peak Forecast_p32'!$B$32))</f>
        <v>-407.6771094977163</v>
      </c>
      <c r="D17" s="16">
        <v>-526.0626163477159</v>
      </c>
      <c r="E17" s="33">
        <f>D17-(('Econometric Peak Forecast_p32'!E22-'Econometric Peak Forecast_p32'!D22)*(1+'Econometric Peak Forecast_p32'!$B$32))</f>
        <v>-575.7671094977162</v>
      </c>
    </row>
    <row r="18" spans="1:5" ht="12.75">
      <c r="A18" s="11">
        <v>2028</v>
      </c>
      <c r="B18" s="32">
        <v>-372.11752992271613</v>
      </c>
      <c r="C18" s="33">
        <f>B18-(('Econometric Peak Forecast_p32'!C23-'Econometric Peak Forecast_p32'!B23)*(1+'Econometric Peak Forecast_p32'!$B$32))</f>
        <v>-421.8220230727162</v>
      </c>
      <c r="D18" s="16">
        <v>-540.2075299227163</v>
      </c>
      <c r="E18" s="33">
        <f>D18-(('Econometric Peak Forecast_p32'!E23-'Econometric Peak Forecast_p32'!D23)*(1+'Econometric Peak Forecast_p32'!$B$32))</f>
        <v>-589.9120230727166</v>
      </c>
    </row>
    <row r="19" spans="1:5" ht="12.75">
      <c r="A19" s="11">
        <v>2029</v>
      </c>
      <c r="B19" s="32">
        <v>-386.26244349771605</v>
      </c>
      <c r="C19" s="33">
        <f>B19-(('Econometric Peak Forecast_p32'!C24-'Econometric Peak Forecast_p32'!B24)*(1+'Econometric Peak Forecast_p32'!$B$32))</f>
        <v>-435.9669366477161</v>
      </c>
      <c r="D19" s="16">
        <v>-554.3524434977162</v>
      </c>
      <c r="E19" s="33">
        <f>D19-(('Econometric Peak Forecast_p32'!E24-'Econometric Peak Forecast_p32'!D24)*(1+'Econometric Peak Forecast_p32'!$B$32))</f>
        <v>-604.0569366477165</v>
      </c>
    </row>
    <row r="20" spans="1:5" ht="12.75">
      <c r="A20" s="11">
        <v>2030</v>
      </c>
      <c r="B20" s="32">
        <v>-400.40735707271597</v>
      </c>
      <c r="C20" s="33">
        <f>B20-(('Econometric Peak Forecast_p32'!C25-'Econometric Peak Forecast_p32'!B25)*(1+'Econometric Peak Forecast_p32'!$B$32))</f>
        <v>-450.11185022271604</v>
      </c>
      <c r="D20" s="16">
        <v>-568.4973570727161</v>
      </c>
      <c r="E20" s="33">
        <f>D20-(('Econometric Peak Forecast_p32'!E25-'Econometric Peak Forecast_p32'!D25)*(1+'Econometric Peak Forecast_p32'!$B$32))</f>
        <v>-618.2018502227168</v>
      </c>
    </row>
    <row r="21" spans="1:5" ht="12.75">
      <c r="A21" s="11">
        <v>2031</v>
      </c>
      <c r="B21" s="32">
        <v>-414.5522706477159</v>
      </c>
      <c r="C21" s="33">
        <f>B21-(('Econometric Peak Forecast_p32'!C26-'Econometric Peak Forecast_p32'!B26)*(1+'Econometric Peak Forecast_p32'!$B$32))</f>
        <v>-464.25676379771596</v>
      </c>
      <c r="D21" s="16">
        <v>-582.642270647716</v>
      </c>
      <c r="E21" s="33">
        <f>D21-(('Econometric Peak Forecast_p32'!E26-'Econometric Peak Forecast_p32'!D26)*(1+'Econometric Peak Forecast_p32'!$B$32))</f>
        <v>-632.3467637977167</v>
      </c>
    </row>
    <row r="22" spans="1:5" ht="12.75">
      <c r="A22" s="11">
        <v>2032</v>
      </c>
      <c r="B22" s="32">
        <v>-428.69718422271603</v>
      </c>
      <c r="C22" s="33">
        <f>B22-(('Econometric Peak Forecast_p32'!C27-'Econometric Peak Forecast_p32'!B27)*(1+'Econometric Peak Forecast_p32'!$B$32))</f>
        <v>-478.4016773727161</v>
      </c>
      <c r="D22" s="16">
        <v>-596.787184222716</v>
      </c>
      <c r="E22" s="33">
        <f>D22-(('Econometric Peak Forecast_p32'!E27-'Econometric Peak Forecast_p32'!D27)*(1+'Econometric Peak Forecast_p32'!$B$32))</f>
        <v>-646.4916773727166</v>
      </c>
    </row>
    <row r="23" spans="1:5" ht="12.75">
      <c r="A23" s="11">
        <v>2033</v>
      </c>
      <c r="B23" s="32">
        <v>-442.8420977977162</v>
      </c>
      <c r="C23" s="33">
        <f>B23-(('Econometric Peak Forecast_p32'!C28-'Econometric Peak Forecast_p32'!B28)*(1+'Econometric Peak Forecast_p32'!$B$32))</f>
        <v>-492.546590947716</v>
      </c>
      <c r="D23" s="16">
        <v>-610.9320977977163</v>
      </c>
      <c r="E23" s="33">
        <f>D23-(('Econometric Peak Forecast_p32'!E28-'Econometric Peak Forecast_p32'!D28)*(1+'Econometric Peak Forecast_p32'!$B$32))</f>
        <v>-660.6365909477164</v>
      </c>
    </row>
    <row r="24" spans="1:5" ht="13.5" thickBot="1">
      <c r="A24" s="12">
        <v>2034</v>
      </c>
      <c r="B24" s="34">
        <v>-456.98701137271564</v>
      </c>
      <c r="C24" s="35">
        <f>B24-(('Econometric Peak Forecast_p32'!C29-'Econometric Peak Forecast_p32'!B29)*(1+'Econometric Peak Forecast_p32'!$B$32))</f>
        <v>-506.6915045227157</v>
      </c>
      <c r="D24" s="36">
        <v>-625.0770113727158</v>
      </c>
      <c r="E24" s="35">
        <f>D24-(('Econometric Peak Forecast_p32'!E29-'Econometric Peak Forecast_p32'!D29)*(1+'Econometric Peak Forecast_p32'!$B$32))</f>
        <v>-674.7815045227164</v>
      </c>
    </row>
    <row r="26" spans="1:5" ht="12.75">
      <c r="A26" s="39" t="s">
        <v>5</v>
      </c>
      <c r="B26" s="40"/>
      <c r="C26" s="40"/>
      <c r="D26" s="40"/>
      <c r="E26" s="40"/>
    </row>
  </sheetData>
  <sheetProtection/>
  <mergeCells count="5">
    <mergeCell ref="A26:E26"/>
    <mergeCell ref="B8:C8"/>
    <mergeCell ref="B6:C6"/>
    <mergeCell ref="D6:E6"/>
    <mergeCell ref="D8:E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Minnesota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</dc:creator>
  <cp:keywords/>
  <dc:description/>
  <cp:lastModifiedBy>Terri Bagwell</cp:lastModifiedBy>
  <cp:lastPrinted>2011-07-25T14:21:00Z</cp:lastPrinted>
  <dcterms:created xsi:type="dcterms:W3CDTF">2011-07-22T21:06:16Z</dcterms:created>
  <dcterms:modified xsi:type="dcterms:W3CDTF">2014-09-02T17:01:35Z</dcterms:modified>
  <cp:category/>
  <cp:version/>
  <cp:contentType/>
  <cp:contentStatus/>
</cp:coreProperties>
</file>